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egu\Desktop\"/>
    </mc:Choice>
  </mc:AlternateContent>
  <bookViews>
    <workbookView xWindow="0" yWindow="0" windowWidth="24000" windowHeight="9510" xr2:uid="{6545896B-3C75-4F1B-A7B0-366DCEA45B25}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10" i="1"/>
  <c r="R15" i="1"/>
  <c r="O15" i="1"/>
  <c r="N15" i="1"/>
  <c r="R14" i="1"/>
  <c r="Q14" i="1" s="1"/>
  <c r="O14" i="1"/>
  <c r="N14" i="1"/>
  <c r="S15" i="1" l="1"/>
  <c r="Q15" i="1"/>
  <c r="S14" i="1"/>
</calcChain>
</file>

<file path=xl/sharedStrings.xml><?xml version="1.0" encoding="utf-8"?>
<sst xmlns="http://schemas.openxmlformats.org/spreadsheetml/2006/main" count="50" uniqueCount="38">
  <si>
    <t>Dichtetabelle: Zuckerlösung (Rohrzucker, Saccharose)</t>
  </si>
  <si>
    <t>Saccharose in %</t>
  </si>
  <si>
    <t>Dichte</t>
  </si>
  <si>
    <t>g/ml</t>
  </si>
  <si>
    <t>n</t>
  </si>
  <si>
    <t>Mol/kg</t>
  </si>
  <si>
    <t>°Baumé</t>
  </si>
  <si>
    <t>°Bé</t>
  </si>
  <si>
    <t>http://www.internetchemie.info/chemie-lexikon/daten/s/saccharose-dichtetabelle.php</t>
  </si>
  <si>
    <t>Gewichts-prozent</t>
  </si>
  <si>
    <t>Brechungs-index</t>
  </si>
  <si>
    <t>Konzen-tration</t>
  </si>
  <si>
    <t>n %</t>
  </si>
  <si>
    <t>Wasser g</t>
  </si>
  <si>
    <t>Zucker g</t>
  </si>
  <si>
    <t>Lösung g</t>
  </si>
  <si>
    <t>Liter</t>
  </si>
  <si>
    <t>g</t>
  </si>
  <si>
    <t>Wasser</t>
  </si>
  <si>
    <t>Zuckerlösung</t>
  </si>
  <si>
    <t>Formeln der oberen Zeilen</t>
  </si>
  <si>
    <t>Lösung g*(1-n%)</t>
  </si>
  <si>
    <t>Lösung g*n%</t>
  </si>
  <si>
    <t>Lösung g/Gamma</t>
  </si>
  <si>
    <t/>
  </si>
  <si>
    <r>
      <t>0,632911392405063 ist der Kehrwert vom spezifischem Gewicht (</t>
    </r>
    <r>
      <rPr>
        <b/>
        <sz val="10"/>
        <rFont val="Arial"/>
        <family val="2"/>
      </rPr>
      <t>1,58</t>
    </r>
    <r>
      <rPr>
        <sz val="10"/>
        <rFont val="Arial"/>
        <family val="2"/>
      </rPr>
      <t xml:space="preserve"> = Mittelwert verschiedener Saccharosen 1,55 - 1,606) des Zuckers</t>
    </r>
  </si>
  <si>
    <t>Konstante  = 1/g/ml</t>
  </si>
  <si>
    <t>x</t>
  </si>
  <si>
    <t>=</t>
  </si>
  <si>
    <t>Lösung g * (1-n%)</t>
  </si>
  <si>
    <t>Lösung g * n%</t>
  </si>
  <si>
    <t>Lösung g / Gamma</t>
  </si>
  <si>
    <t>Formeln-Beispiel zum Berechnen der Dichte einer Lösung zu n%</t>
  </si>
  <si>
    <t>Die verwendeten Formeln</t>
  </si>
  <si>
    <r>
      <t xml:space="preserve">1%/((1-n%)+(n%*0,632911392405063))*100 </t>
    </r>
    <r>
      <rPr>
        <sz val="8"/>
        <color rgb="FFFF0000"/>
        <rFont val="Symbol"/>
        <family val="1"/>
        <charset val="2"/>
      </rPr>
      <t>(das Gleiche wie 1%/((1-n%)+(n%/1,58))*100)</t>
    </r>
  </si>
  <si>
    <t xml:space="preserve">1%/((1-n%)+(n%*0,632911392405063))*100  </t>
  </si>
  <si>
    <t xml:space="preserve">1%/((1-n%)+(n%/1,58))*100)  ---  ist dasselbe wie oben  </t>
  </si>
  <si>
    <t>Die Suchkriterien können in den gelben Zellen eingegeben werden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</si>
</sst>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b/>
      <sz val="10"/>
      <name val="Symbol"/>
      <family val="1"/>
      <charset val="2"/>
    </font>
    <font>
      <sz val="10"/>
      <name val="Arial"/>
      <family val="2"/>
    </font>
    <font>
      <sz val="14"/>
      <color theme="1"/>
      <name val="Arial"/>
      <family val="2"/>
    </font>
    <font>
      <sz val="16"/>
      <color theme="1"/>
      <name val="Arial"/>
      <family val="2"/>
    </font>
    <font>
      <b/>
      <sz val="8"/>
      <name val="Arial"/>
      <family val="2"/>
    </font>
    <font>
      <b/>
      <sz val="8"/>
      <color theme="5" tint="-0.249977111117893"/>
      <name val="Symbol"/>
      <family val="1"/>
      <charset val="2"/>
    </font>
    <font>
      <sz val="8"/>
      <color theme="1"/>
      <name val="Calibri"/>
      <family val="2"/>
      <scheme val="minor"/>
    </font>
    <font>
      <b/>
      <sz val="8"/>
      <color indexed="48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color theme="5" tint="-0.249977111117893"/>
      <name val="Calibri"/>
      <family val="2"/>
      <scheme val="minor"/>
    </font>
    <font>
      <sz val="8"/>
      <name val="Symbol"/>
      <family val="1"/>
      <charset val="2"/>
    </font>
    <font>
      <sz val="8"/>
      <color rgb="FFFF0000"/>
      <name val="Symbol"/>
      <family val="1"/>
      <charset val="2"/>
    </font>
  </fonts>
  <fills count="10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0">
    <xf numFmtId="0" fontId="0" fillId="0" borderId="0" xfId="0"/>
    <xf numFmtId="0" fontId="2" fillId="0" borderId="0" xfId="0" applyFont="1" applyAlignment="1">
      <alignment vertical="center"/>
    </xf>
    <xf numFmtId="0" fontId="3" fillId="0" borderId="0" xfId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6" fillId="0" borderId="4" xfId="0" applyNumberFormat="1" applyFont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9" borderId="24" xfId="0" applyFill="1" applyBorder="1" applyAlignment="1">
      <alignment horizontal="center" vertical="center" wrapText="1"/>
    </xf>
    <xf numFmtId="0" fontId="0" fillId="9" borderId="17" xfId="0" applyFill="1" applyBorder="1" applyAlignment="1">
      <alignment horizontal="center" vertical="center" wrapText="1"/>
    </xf>
    <xf numFmtId="0" fontId="0" fillId="9" borderId="17" xfId="0" applyFill="1" applyBorder="1" applyAlignment="1">
      <alignment vertical="center" wrapText="1"/>
    </xf>
    <xf numFmtId="0" fontId="0" fillId="9" borderId="15" xfId="0" applyFill="1" applyBorder="1" applyAlignment="1">
      <alignment vertical="center" wrapText="1"/>
    </xf>
    <xf numFmtId="0" fontId="0" fillId="9" borderId="16" xfId="0" applyNumberFormat="1" applyFill="1" applyBorder="1" applyAlignment="1">
      <alignment horizontal="center" vertical="center" wrapText="1"/>
    </xf>
    <xf numFmtId="0" fontId="0" fillId="9" borderId="15" xfId="0" applyFill="1" applyBorder="1"/>
    <xf numFmtId="2" fontId="6" fillId="0" borderId="14" xfId="0" applyNumberFormat="1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center" vertical="center" wrapText="1"/>
    </xf>
    <xf numFmtId="2" fontId="6" fillId="0" borderId="26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9" xfId="0" applyBorder="1"/>
    <xf numFmtId="0" fontId="0" fillId="0" borderId="28" xfId="0" applyBorder="1"/>
    <xf numFmtId="0" fontId="0" fillId="0" borderId="22" xfId="0" applyBorder="1"/>
    <xf numFmtId="0" fontId="0" fillId="0" borderId="23" xfId="0" applyBorder="1"/>
    <xf numFmtId="168" fontId="4" fillId="0" borderId="30" xfId="0" applyNumberFormat="1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0" fillId="0" borderId="31" xfId="0" applyBorder="1"/>
    <xf numFmtId="0" fontId="0" fillId="0" borderId="16" xfId="0" applyBorder="1"/>
    <xf numFmtId="2" fontId="4" fillId="0" borderId="30" xfId="0" applyNumberFormat="1" applyFont="1" applyBorder="1" applyAlignment="1">
      <alignment horizontal="center" vertical="center"/>
    </xf>
    <xf numFmtId="2" fontId="6" fillId="0" borderId="31" xfId="0" applyNumberFormat="1" applyFont="1" applyBorder="1" applyAlignment="1">
      <alignment horizontal="left" vertical="center"/>
    </xf>
    <xf numFmtId="0" fontId="5" fillId="0" borderId="3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168" fontId="9" fillId="0" borderId="9" xfId="0" applyNumberFormat="1" applyFont="1" applyBorder="1" applyAlignment="1">
      <alignment horizontal="center" vertical="center"/>
    </xf>
    <xf numFmtId="2" fontId="9" fillId="0" borderId="10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2" fontId="9" fillId="0" borderId="11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8" borderId="7" xfId="0" applyFont="1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168" fontId="11" fillId="0" borderId="9" xfId="0" applyNumberFormat="1" applyFont="1" applyBorder="1" applyAlignment="1">
      <alignment horizontal="center" vertical="center"/>
    </xf>
    <xf numFmtId="2" fontId="14" fillId="0" borderId="10" xfId="0" applyNumberFormat="1" applyFont="1" applyBorder="1" applyAlignment="1">
      <alignment horizontal="left" vertical="center"/>
    </xf>
    <xf numFmtId="0" fontId="14" fillId="0" borderId="27" xfId="0" applyFont="1" applyBorder="1" applyAlignment="1">
      <alignment horizontal="center" vertical="center"/>
    </xf>
    <xf numFmtId="2" fontId="14" fillId="0" borderId="12" xfId="0" applyNumberFormat="1" applyFont="1" applyBorder="1" applyAlignment="1">
      <alignment horizontal="left" vertical="center"/>
    </xf>
    <xf numFmtId="0" fontId="9" fillId="5" borderId="12" xfId="0" applyNumberFormat="1" applyFont="1" applyFill="1" applyBorder="1" applyAlignment="1">
      <alignment horizontal="center" vertical="center"/>
    </xf>
    <xf numFmtId="2" fontId="12" fillId="0" borderId="13" xfId="0" applyNumberFormat="1" applyFont="1" applyBorder="1" applyAlignment="1">
      <alignment horizontal="center" vertical="center"/>
    </xf>
    <xf numFmtId="2" fontId="13" fillId="0" borderId="13" xfId="0" applyNumberFormat="1" applyFont="1" applyBorder="1" applyAlignment="1">
      <alignment horizontal="center" vertical="center"/>
    </xf>
    <xf numFmtId="0" fontId="9" fillId="6" borderId="13" xfId="0" applyNumberFormat="1" applyFont="1" applyFill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2" fontId="14" fillId="7" borderId="12" xfId="0" applyNumberFormat="1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4" fillId="0" borderId="12" xfId="0" quotePrefix="1" applyFont="1" applyBorder="1" applyAlignment="1">
      <alignment horizontal="center" vertical="center"/>
    </xf>
    <xf numFmtId="0" fontId="16" fillId="0" borderId="12" xfId="0" applyFont="1" applyBorder="1" applyAlignment="1">
      <alignment horizontal="left" vertic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ternetchemie.info/chemie-lexikon/daten/s/saccharose-dichtetabelle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62A97-1DC0-464B-9953-B8F466981FB2}">
  <dimension ref="B4:S75"/>
  <sheetViews>
    <sheetView tabSelected="1" topLeftCell="A12" workbookViewId="0">
      <selection activeCell="U25" sqref="U25"/>
    </sheetView>
  </sheetViews>
  <sheetFormatPr baseColWidth="10" defaultRowHeight="15" x14ac:dyDescent="0.25"/>
  <cols>
    <col min="1" max="1" width="2.42578125" customWidth="1"/>
    <col min="2" max="2" width="7.42578125" customWidth="1"/>
    <col min="3" max="3" width="11.42578125" customWidth="1"/>
    <col min="8" max="8" width="14" customWidth="1"/>
    <col min="10" max="10" width="10.42578125" customWidth="1"/>
    <col min="11" max="11" width="3.5703125" customWidth="1"/>
    <col min="13" max="13" width="8.85546875" customWidth="1"/>
    <col min="14" max="14" width="9.28515625" customWidth="1"/>
    <col min="15" max="15" width="9.42578125" customWidth="1"/>
    <col min="16" max="16" width="9.5703125" customWidth="1"/>
    <col min="17" max="18" width="9" customWidth="1"/>
    <col min="19" max="19" width="9.7109375" customWidth="1"/>
  </cols>
  <sheetData>
    <row r="4" spans="2:19" x14ac:dyDescent="0.25">
      <c r="B4" s="2" t="s">
        <v>8</v>
      </c>
    </row>
    <row r="6" spans="2:19" ht="23.25" x14ac:dyDescent="0.25">
      <c r="B6" s="1" t="s">
        <v>0</v>
      </c>
      <c r="C6" s="1"/>
    </row>
    <row r="8" spans="2:19" ht="30" x14ac:dyDescent="0.25">
      <c r="C8" s="10" t="s">
        <v>9</v>
      </c>
      <c r="D8" s="12" t="s">
        <v>2</v>
      </c>
      <c r="E8" s="10" t="s">
        <v>10</v>
      </c>
      <c r="F8" s="10" t="s">
        <v>11</v>
      </c>
      <c r="G8" s="10" t="s">
        <v>6</v>
      </c>
      <c r="H8" s="16" t="s">
        <v>26</v>
      </c>
    </row>
    <row r="9" spans="2:19" ht="30" x14ac:dyDescent="0.25">
      <c r="C9" s="11" t="s">
        <v>1</v>
      </c>
      <c r="D9" s="13" t="s">
        <v>3</v>
      </c>
      <c r="E9" s="11" t="s">
        <v>4</v>
      </c>
      <c r="F9" s="11" t="s">
        <v>5</v>
      </c>
      <c r="G9" s="11" t="s">
        <v>7</v>
      </c>
      <c r="H9" s="16"/>
    </row>
    <row r="10" spans="2:19" ht="15.75" thickBot="1" x14ac:dyDescent="0.3">
      <c r="C10" s="9">
        <v>1</v>
      </c>
      <c r="D10" s="14">
        <v>1.0021</v>
      </c>
      <c r="E10" s="9">
        <v>1.3344</v>
      </c>
      <c r="F10" s="9">
        <v>2.9000000000000001E-2</v>
      </c>
      <c r="G10" s="9">
        <v>0.3</v>
      </c>
      <c r="H10" s="17">
        <f>1/D10</f>
        <v>0.99790440075840736</v>
      </c>
      <c r="J10" s="3"/>
      <c r="K10" s="3"/>
      <c r="L10" s="3"/>
      <c r="M10" s="4"/>
      <c r="N10" s="3"/>
      <c r="O10" s="4"/>
      <c r="P10" s="4"/>
      <c r="Q10" s="3"/>
      <c r="R10" s="4"/>
      <c r="S10" s="3"/>
    </row>
    <row r="11" spans="2:19" ht="15" customHeight="1" x14ac:dyDescent="0.25">
      <c r="C11" s="8">
        <v>2</v>
      </c>
      <c r="D11" s="15">
        <v>1.006</v>
      </c>
      <c r="E11" s="8">
        <v>1.3359000000000001</v>
      </c>
      <c r="F11" s="8">
        <v>5.8999999999999997E-2</v>
      </c>
      <c r="G11" s="8">
        <v>0.9</v>
      </c>
      <c r="H11" s="17">
        <f t="shared" ref="H11:H74" si="0">1/D11</f>
        <v>0.99403578528827041</v>
      </c>
      <c r="J11" s="49" t="s">
        <v>32</v>
      </c>
      <c r="K11" s="50"/>
      <c r="L11" s="50"/>
      <c r="M11" s="50"/>
      <c r="N11" s="50"/>
      <c r="O11" s="50"/>
      <c r="P11" s="50"/>
      <c r="Q11" s="50"/>
      <c r="R11" s="50"/>
      <c r="S11" s="51"/>
    </row>
    <row r="12" spans="2:19" ht="15.75" customHeight="1" thickBot="1" x14ac:dyDescent="0.3">
      <c r="C12" s="8">
        <v>3</v>
      </c>
      <c r="D12" s="15">
        <v>1.0099</v>
      </c>
      <c r="E12" s="8">
        <v>1.3373999999999999</v>
      </c>
      <c r="F12" s="8">
        <v>8.8999999999999996E-2</v>
      </c>
      <c r="G12" s="8">
        <v>1.4</v>
      </c>
      <c r="H12" s="17">
        <f t="shared" si="0"/>
        <v>0.99019704921279328</v>
      </c>
      <c r="J12" s="52"/>
      <c r="K12" s="53"/>
      <c r="L12" s="53"/>
      <c r="M12" s="53"/>
      <c r="N12" s="53"/>
      <c r="O12" s="53"/>
      <c r="P12" s="53"/>
      <c r="Q12" s="53"/>
      <c r="R12" s="53"/>
      <c r="S12" s="54"/>
    </row>
    <row r="13" spans="2:19" ht="30.75" customHeight="1" thickBot="1" x14ac:dyDescent="0.3">
      <c r="C13" s="8">
        <v>4</v>
      </c>
      <c r="D13" s="15">
        <v>1.0139</v>
      </c>
      <c r="E13" s="8">
        <v>1.3388</v>
      </c>
      <c r="F13" s="8">
        <v>0.11899999999999999</v>
      </c>
      <c r="G13" s="8">
        <v>2</v>
      </c>
      <c r="H13" s="17">
        <f t="shared" si="0"/>
        <v>0.98629056119932934</v>
      </c>
      <c r="J13" s="55"/>
      <c r="K13" s="56"/>
      <c r="L13" s="56"/>
      <c r="M13" s="57" t="s">
        <v>12</v>
      </c>
      <c r="N13" s="58" t="s">
        <v>13</v>
      </c>
      <c r="O13" s="58" t="s">
        <v>14</v>
      </c>
      <c r="P13" s="59" t="s">
        <v>15</v>
      </c>
      <c r="Q13" s="60" t="s">
        <v>16</v>
      </c>
      <c r="R13" s="61" t="s">
        <v>17</v>
      </c>
      <c r="S13" s="62" t="s">
        <v>26</v>
      </c>
    </row>
    <row r="14" spans="2:19" ht="15.75" thickBot="1" x14ac:dyDescent="0.3">
      <c r="C14" s="8">
        <v>5</v>
      </c>
      <c r="D14" s="15">
        <v>1.0179</v>
      </c>
      <c r="E14" s="8">
        <v>1.3403</v>
      </c>
      <c r="F14" s="8">
        <v>0.14899999999999999</v>
      </c>
      <c r="G14" s="8">
        <v>2.5</v>
      </c>
      <c r="H14" s="17">
        <f t="shared" si="0"/>
        <v>0.98241477551822376</v>
      </c>
      <c r="J14" s="63" t="s">
        <v>18</v>
      </c>
      <c r="K14" s="64"/>
      <c r="L14" s="64"/>
      <c r="M14" s="71">
        <v>0</v>
      </c>
      <c r="N14" s="72">
        <f>P14*(1-M14%)</f>
        <v>100</v>
      </c>
      <c r="O14" s="73">
        <f>P14*M14%</f>
        <v>0</v>
      </c>
      <c r="P14" s="74">
        <v>100</v>
      </c>
      <c r="Q14" s="76">
        <f>P14/R14</f>
        <v>100</v>
      </c>
      <c r="R14" s="75">
        <f>1%/((1-M14%)+(M14%*0.632911392405063))*100</f>
        <v>1</v>
      </c>
      <c r="S14" s="77">
        <f>1/R14</f>
        <v>1</v>
      </c>
    </row>
    <row r="15" spans="2:19" ht="15.75" thickBot="1" x14ac:dyDescent="0.3">
      <c r="C15" s="8">
        <v>6</v>
      </c>
      <c r="D15" s="15">
        <v>1.0219</v>
      </c>
      <c r="E15" s="8">
        <v>1.3418000000000001</v>
      </c>
      <c r="F15" s="8">
        <v>0.17899999999999999</v>
      </c>
      <c r="G15" s="8">
        <v>3.1</v>
      </c>
      <c r="H15" s="17">
        <f t="shared" si="0"/>
        <v>0.97856933163714643</v>
      </c>
      <c r="J15" s="65" t="s">
        <v>19</v>
      </c>
      <c r="K15" s="66"/>
      <c r="L15" s="66"/>
      <c r="M15" s="71">
        <v>50</v>
      </c>
      <c r="N15" s="72">
        <f>P15*(1-M15%)</f>
        <v>50</v>
      </c>
      <c r="O15" s="73">
        <f>P15*M15%</f>
        <v>50</v>
      </c>
      <c r="P15" s="74">
        <v>100</v>
      </c>
      <c r="Q15" s="76">
        <f>P15/R15</f>
        <v>81.645569620253156</v>
      </c>
      <c r="R15" s="75">
        <f>1%/((1-M15%)+(M15%*0.632911392405063))*100</f>
        <v>1.2248062015503878</v>
      </c>
      <c r="S15" s="77">
        <f>1/R15</f>
        <v>0.81645569620253156</v>
      </c>
    </row>
    <row r="16" spans="2:19" ht="15.75" thickBot="1" x14ac:dyDescent="0.3">
      <c r="C16" s="8">
        <v>7</v>
      </c>
      <c r="D16" s="15">
        <v>1.0259</v>
      </c>
      <c r="E16" s="8">
        <v>1.3432999999999999</v>
      </c>
      <c r="F16" s="8">
        <v>0.21</v>
      </c>
      <c r="G16" s="8">
        <v>3.6</v>
      </c>
      <c r="H16" s="17">
        <f t="shared" si="0"/>
        <v>0.97475387464665164</v>
      </c>
      <c r="J16" s="55" t="s">
        <v>20</v>
      </c>
      <c r="K16" s="56"/>
      <c r="L16" s="56"/>
      <c r="M16" s="67"/>
      <c r="N16" s="68" t="s">
        <v>21</v>
      </c>
      <c r="O16" s="68" t="s">
        <v>22</v>
      </c>
      <c r="P16" s="69"/>
      <c r="Q16" s="70" t="s">
        <v>23</v>
      </c>
      <c r="R16" s="79" t="s">
        <v>34</v>
      </c>
      <c r="S16" s="78" t="s">
        <v>24</v>
      </c>
    </row>
    <row r="17" spans="3:19" ht="15" customHeight="1" x14ac:dyDescent="0.25">
      <c r="C17" s="8">
        <v>8</v>
      </c>
      <c r="D17" s="15">
        <v>1.0299</v>
      </c>
      <c r="E17" s="8">
        <v>1.3488</v>
      </c>
      <c r="F17" s="8">
        <v>0.21099999999999999</v>
      </c>
      <c r="G17" s="8">
        <v>4.0999999999999996</v>
      </c>
      <c r="H17" s="17">
        <f t="shared" si="0"/>
        <v>0.9709680551509855</v>
      </c>
      <c r="J17" s="18" t="s">
        <v>25</v>
      </c>
      <c r="K17" s="19"/>
      <c r="L17" s="19"/>
      <c r="M17" s="19"/>
      <c r="N17" s="19"/>
      <c r="O17" s="19"/>
      <c r="P17" s="19"/>
      <c r="Q17" s="19"/>
      <c r="R17" s="19"/>
      <c r="S17" s="20"/>
    </row>
    <row r="18" spans="3:19" ht="15.75" thickBot="1" x14ac:dyDescent="0.3">
      <c r="C18" s="8">
        <v>9</v>
      </c>
      <c r="D18" s="15">
        <v>1.034</v>
      </c>
      <c r="E18" s="8">
        <v>1.3464</v>
      </c>
      <c r="F18" s="8">
        <v>0.27200000000000002</v>
      </c>
      <c r="G18" s="8">
        <v>4.7</v>
      </c>
      <c r="H18" s="17">
        <f t="shared" si="0"/>
        <v>0.96711798839458407</v>
      </c>
      <c r="J18" s="5"/>
      <c r="K18" s="6"/>
      <c r="L18" s="6"/>
      <c r="M18" s="6"/>
      <c r="N18" s="6"/>
      <c r="O18" s="6"/>
      <c r="P18" s="6"/>
      <c r="Q18" s="6"/>
      <c r="R18" s="6"/>
      <c r="S18" s="7"/>
    </row>
    <row r="19" spans="3:19" x14ac:dyDescent="0.25">
      <c r="C19" s="8">
        <v>10</v>
      </c>
      <c r="D19" s="15">
        <v>1.0381</v>
      </c>
      <c r="E19" s="8">
        <v>1.3479000000000001</v>
      </c>
      <c r="F19" s="8">
        <v>0.30299999999999999</v>
      </c>
      <c r="G19" s="8">
        <v>5.3</v>
      </c>
      <c r="H19" s="17">
        <f t="shared" si="0"/>
        <v>0.96329833349388305</v>
      </c>
    </row>
    <row r="20" spans="3:19" x14ac:dyDescent="0.25">
      <c r="C20" s="8">
        <v>11</v>
      </c>
      <c r="D20" s="15">
        <v>1.0423</v>
      </c>
      <c r="E20" s="8">
        <v>1.3493999999999999</v>
      </c>
      <c r="F20" s="8">
        <v>0.33500000000000002</v>
      </c>
      <c r="G20" s="8">
        <v>5.8</v>
      </c>
      <c r="H20" s="17">
        <f t="shared" si="0"/>
        <v>0.95941667466180558</v>
      </c>
    </row>
    <row r="21" spans="3:19" x14ac:dyDescent="0.25">
      <c r="C21" s="8">
        <v>12</v>
      </c>
      <c r="D21" s="15">
        <v>1.0465</v>
      </c>
      <c r="E21" s="8">
        <v>1.351</v>
      </c>
      <c r="F21" s="8">
        <v>0.36699999999999999</v>
      </c>
      <c r="G21" s="8">
        <v>6.4</v>
      </c>
      <c r="H21" s="17">
        <f t="shared" si="0"/>
        <v>0.95556617295747737</v>
      </c>
      <c r="J21" s="43" t="s">
        <v>33</v>
      </c>
      <c r="K21" s="44"/>
      <c r="L21" s="44"/>
      <c r="M21" s="44"/>
      <c r="N21" s="44"/>
      <c r="O21" s="44"/>
      <c r="P21" s="44"/>
      <c r="Q21" s="44"/>
      <c r="R21" s="44"/>
      <c r="S21" s="45"/>
    </row>
    <row r="22" spans="3:19" x14ac:dyDescent="0.25">
      <c r="C22" s="8">
        <v>13</v>
      </c>
      <c r="D22" s="15">
        <v>1.0507</v>
      </c>
      <c r="E22" s="8">
        <v>1.3526</v>
      </c>
      <c r="F22" s="8">
        <v>0.39900000000000002</v>
      </c>
      <c r="G22" s="8">
        <v>7</v>
      </c>
      <c r="H22" s="17">
        <f t="shared" si="0"/>
        <v>0.95174645474445607</v>
      </c>
      <c r="J22" s="46"/>
      <c r="K22" s="47"/>
      <c r="L22" s="47"/>
      <c r="M22" s="47"/>
      <c r="N22" s="47"/>
      <c r="O22" s="47"/>
      <c r="P22" s="47"/>
      <c r="Q22" s="47"/>
      <c r="R22" s="47"/>
      <c r="S22" s="48"/>
    </row>
    <row r="23" spans="3:19" x14ac:dyDescent="0.25">
      <c r="C23" s="8">
        <v>14</v>
      </c>
      <c r="D23" s="15">
        <v>1.0548999999999999</v>
      </c>
      <c r="E23" s="8">
        <v>1.3541000000000001</v>
      </c>
      <c r="F23" s="8">
        <v>0.43099999999999999</v>
      </c>
      <c r="G23" s="8">
        <v>7.5</v>
      </c>
      <c r="H23" s="17">
        <f t="shared" si="0"/>
        <v>0.9479571523367144</v>
      </c>
      <c r="J23" s="42" t="s">
        <v>37</v>
      </c>
      <c r="K23" s="37"/>
      <c r="L23" s="37"/>
      <c r="M23" s="37"/>
      <c r="N23" s="37"/>
      <c r="O23" s="37"/>
      <c r="P23" s="37"/>
      <c r="Q23" s="37"/>
      <c r="R23" s="37"/>
      <c r="S23" s="38"/>
    </row>
    <row r="24" spans="3:19" x14ac:dyDescent="0.25">
      <c r="C24" s="8">
        <v>15</v>
      </c>
      <c r="D24" s="15">
        <v>1.0591999999999999</v>
      </c>
      <c r="E24" s="8">
        <v>1.3556999999999999</v>
      </c>
      <c r="F24" s="8">
        <v>0.46400000000000002</v>
      </c>
      <c r="G24" s="8">
        <v>8.1</v>
      </c>
      <c r="H24" s="17">
        <f t="shared" si="0"/>
        <v>0.94410876132930521</v>
      </c>
      <c r="J24" s="39"/>
      <c r="K24" s="40"/>
      <c r="L24" s="40"/>
      <c r="M24" s="40"/>
      <c r="N24" s="40"/>
      <c r="O24" s="40"/>
      <c r="P24" s="40"/>
      <c r="Q24" s="40"/>
      <c r="R24" s="40"/>
      <c r="S24" s="41"/>
    </row>
    <row r="25" spans="3:19" x14ac:dyDescent="0.25">
      <c r="C25" s="8">
        <v>16</v>
      </c>
      <c r="D25" s="15">
        <v>1.0634999999999999</v>
      </c>
      <c r="E25" s="8">
        <v>1.3573</v>
      </c>
      <c r="F25" s="8">
        <v>0.497</v>
      </c>
      <c r="G25" s="8">
        <v>8.6999999999999993</v>
      </c>
      <c r="H25" s="17">
        <f t="shared" si="0"/>
        <v>0.94029149036201232</v>
      </c>
      <c r="J25" s="23"/>
      <c r="K25" s="24"/>
      <c r="L25" s="24"/>
      <c r="M25" s="24"/>
      <c r="N25" s="24"/>
      <c r="O25" s="24"/>
      <c r="P25" s="24"/>
      <c r="Q25" s="24"/>
      <c r="R25" s="24"/>
      <c r="S25" s="25"/>
    </row>
    <row r="26" spans="3:19" x14ac:dyDescent="0.25">
      <c r="C26" s="8">
        <v>17</v>
      </c>
      <c r="D26" s="15">
        <v>1.0678000000000001</v>
      </c>
      <c r="E26" s="8">
        <v>1.359</v>
      </c>
      <c r="F26" s="8">
        <v>0.53</v>
      </c>
      <c r="G26" s="8">
        <v>9.1999999999999993</v>
      </c>
      <c r="H26" s="17">
        <f t="shared" si="0"/>
        <v>0.93650496347630641</v>
      </c>
      <c r="J26" s="30" t="s">
        <v>12</v>
      </c>
      <c r="K26" s="31" t="s">
        <v>28</v>
      </c>
      <c r="L26" s="32" t="s">
        <v>27</v>
      </c>
      <c r="M26" s="32"/>
      <c r="N26" s="32"/>
      <c r="O26" s="32"/>
      <c r="P26" s="32"/>
      <c r="Q26" s="32"/>
      <c r="R26" s="32"/>
      <c r="S26" s="33"/>
    </row>
    <row r="27" spans="3:19" x14ac:dyDescent="0.25">
      <c r="C27" s="8">
        <v>18</v>
      </c>
      <c r="D27" s="15">
        <v>1.0721000000000001</v>
      </c>
      <c r="E27" s="8">
        <v>1.3606</v>
      </c>
      <c r="F27" s="8">
        <v>0.56399999999999995</v>
      </c>
      <c r="G27" s="8">
        <v>9.8000000000000007</v>
      </c>
      <c r="H27" s="17">
        <f t="shared" si="0"/>
        <v>0.93274881074526628</v>
      </c>
      <c r="J27" s="27"/>
      <c r="K27" s="21"/>
      <c r="L27" s="22"/>
      <c r="M27" s="22"/>
      <c r="N27" s="22"/>
      <c r="O27" s="22"/>
      <c r="P27" s="22"/>
      <c r="Q27" s="22"/>
      <c r="R27" s="22"/>
      <c r="S27" s="26"/>
    </row>
    <row r="28" spans="3:19" x14ac:dyDescent="0.25">
      <c r="C28" s="8">
        <v>19</v>
      </c>
      <c r="D28" s="15">
        <v>1.0765</v>
      </c>
      <c r="E28" s="8">
        <v>1.3622000000000001</v>
      </c>
      <c r="F28" s="8">
        <v>0.59699999999999998</v>
      </c>
      <c r="G28" s="8">
        <v>10.3</v>
      </c>
      <c r="H28" s="17">
        <f t="shared" si="0"/>
        <v>0.92893636785880163</v>
      </c>
      <c r="J28" s="34" t="s">
        <v>13</v>
      </c>
      <c r="K28" s="31" t="s">
        <v>28</v>
      </c>
      <c r="L28" s="35" t="s">
        <v>29</v>
      </c>
      <c r="M28" s="32"/>
      <c r="N28" s="32"/>
      <c r="O28" s="32"/>
      <c r="P28" s="32"/>
      <c r="Q28" s="32"/>
      <c r="R28" s="32"/>
      <c r="S28" s="33"/>
    </row>
    <row r="29" spans="3:19" x14ac:dyDescent="0.25">
      <c r="C29" s="8">
        <v>20</v>
      </c>
      <c r="D29" s="15">
        <v>1.081</v>
      </c>
      <c r="E29" s="8">
        <v>1.3638999999999999</v>
      </c>
      <c r="F29" s="8">
        <v>0.63200000000000001</v>
      </c>
      <c r="G29" s="8">
        <v>10.8</v>
      </c>
      <c r="H29" s="17">
        <f t="shared" si="0"/>
        <v>0.92506938020351526</v>
      </c>
      <c r="J29" s="27"/>
      <c r="K29" s="21"/>
      <c r="L29" s="22"/>
      <c r="M29" s="22"/>
      <c r="N29" s="22"/>
      <c r="O29" s="22"/>
      <c r="P29" s="22"/>
      <c r="Q29" s="22"/>
      <c r="R29" s="22"/>
      <c r="S29" s="26"/>
    </row>
    <row r="30" spans="3:19" x14ac:dyDescent="0.25">
      <c r="C30" s="8">
        <v>21</v>
      </c>
      <c r="D30" s="15">
        <v>1.0853999999999999</v>
      </c>
      <c r="E30" s="8">
        <v>1.3654999999999999</v>
      </c>
      <c r="F30" s="8">
        <v>0.66600000000000004</v>
      </c>
      <c r="G30" s="8">
        <v>11.4</v>
      </c>
      <c r="H30" s="17">
        <f t="shared" si="0"/>
        <v>0.92131932927952831</v>
      </c>
      <c r="J30" s="34" t="s">
        <v>14</v>
      </c>
      <c r="K30" s="31" t="s">
        <v>28</v>
      </c>
      <c r="L30" s="32" t="s">
        <v>30</v>
      </c>
      <c r="M30" s="32"/>
      <c r="N30" s="32"/>
      <c r="O30" s="32"/>
      <c r="P30" s="32"/>
      <c r="Q30" s="32"/>
      <c r="R30" s="32"/>
      <c r="S30" s="33"/>
    </row>
    <row r="31" spans="3:19" x14ac:dyDescent="0.25">
      <c r="C31" s="8">
        <v>22</v>
      </c>
      <c r="D31" s="15">
        <v>1.0899000000000001</v>
      </c>
      <c r="E31" s="8">
        <v>1.3672</v>
      </c>
      <c r="F31" s="8">
        <v>0.70099999999999996</v>
      </c>
      <c r="G31" s="8">
        <v>12</v>
      </c>
      <c r="H31" s="17">
        <f t="shared" si="0"/>
        <v>0.91751536838242032</v>
      </c>
      <c r="J31" s="27"/>
      <c r="K31" s="22"/>
      <c r="L31" s="22"/>
      <c r="M31" s="22"/>
      <c r="N31" s="22"/>
      <c r="O31" s="22"/>
      <c r="P31" s="22"/>
      <c r="Q31" s="22"/>
      <c r="R31" s="22"/>
      <c r="S31" s="26"/>
    </row>
    <row r="32" spans="3:19" x14ac:dyDescent="0.25">
      <c r="C32" s="8">
        <v>23</v>
      </c>
      <c r="D32" s="15">
        <v>1.0944</v>
      </c>
      <c r="E32" s="8">
        <v>1.3689</v>
      </c>
      <c r="F32" s="8">
        <v>0.73499999999999999</v>
      </c>
      <c r="G32" s="8">
        <v>12.5</v>
      </c>
      <c r="H32" s="17">
        <f t="shared" si="0"/>
        <v>0.91374269005847952</v>
      </c>
      <c r="J32" s="34" t="s">
        <v>16</v>
      </c>
      <c r="K32" s="31" t="s">
        <v>28</v>
      </c>
      <c r="L32" s="35" t="s">
        <v>31</v>
      </c>
      <c r="M32" s="32"/>
      <c r="N32" s="32"/>
      <c r="O32" s="32"/>
      <c r="P32" s="32"/>
      <c r="Q32" s="32"/>
      <c r="R32" s="32"/>
      <c r="S32" s="33"/>
    </row>
    <row r="33" spans="3:19" x14ac:dyDescent="0.25">
      <c r="C33" s="8">
        <v>24</v>
      </c>
      <c r="D33" s="15">
        <v>1.099</v>
      </c>
      <c r="E33" s="8">
        <v>1.3706</v>
      </c>
      <c r="F33" s="8">
        <v>0.77100000000000002</v>
      </c>
      <c r="G33" s="8">
        <v>13.1</v>
      </c>
      <c r="H33" s="17">
        <f t="shared" si="0"/>
        <v>0.90991810737033674</v>
      </c>
      <c r="J33" s="27"/>
      <c r="K33" s="22"/>
      <c r="L33" s="22"/>
      <c r="M33" s="22"/>
      <c r="N33" s="22"/>
      <c r="O33" s="22"/>
      <c r="P33" s="22"/>
      <c r="Q33" s="22"/>
      <c r="R33" s="22"/>
      <c r="S33" s="26"/>
    </row>
    <row r="34" spans="3:19" x14ac:dyDescent="0.25">
      <c r="C34" s="8">
        <v>25</v>
      </c>
      <c r="D34" s="15">
        <v>1.1035999999999999</v>
      </c>
      <c r="E34" s="8">
        <v>1.3723000000000001</v>
      </c>
      <c r="F34" s="8">
        <v>0.80600000000000005</v>
      </c>
      <c r="G34" s="8">
        <v>13.6</v>
      </c>
      <c r="H34" s="17">
        <f t="shared" si="0"/>
        <v>0.90612540775643358</v>
      </c>
      <c r="J34" s="36" t="s">
        <v>17</v>
      </c>
      <c r="K34" s="31" t="s">
        <v>28</v>
      </c>
      <c r="L34" s="32" t="s">
        <v>35</v>
      </c>
      <c r="M34" s="32"/>
      <c r="N34" s="32"/>
      <c r="O34" s="32"/>
      <c r="P34" s="32"/>
      <c r="Q34" s="32"/>
      <c r="R34" s="32"/>
      <c r="S34" s="33"/>
    </row>
    <row r="35" spans="3:19" x14ac:dyDescent="0.25">
      <c r="C35" s="8">
        <v>26</v>
      </c>
      <c r="D35" s="15">
        <v>1.1082000000000001</v>
      </c>
      <c r="E35" s="8">
        <v>1.3740000000000001</v>
      </c>
      <c r="F35" s="8">
        <v>0.84199999999999997</v>
      </c>
      <c r="G35" s="8">
        <v>14.2</v>
      </c>
      <c r="H35" s="17">
        <f t="shared" si="0"/>
        <v>0.90236419418877456</v>
      </c>
      <c r="J35" s="36" t="s">
        <v>17</v>
      </c>
      <c r="K35" s="31" t="s">
        <v>28</v>
      </c>
      <c r="L35" s="28" t="s">
        <v>36</v>
      </c>
      <c r="M35" s="28"/>
      <c r="N35" s="28"/>
      <c r="O35" s="28"/>
      <c r="P35" s="28"/>
      <c r="Q35" s="28"/>
      <c r="R35" s="28"/>
      <c r="S35" s="29"/>
    </row>
    <row r="36" spans="3:19" x14ac:dyDescent="0.25">
      <c r="C36" s="8">
        <v>27</v>
      </c>
      <c r="D36" s="15">
        <v>1.1128</v>
      </c>
      <c r="E36" s="8">
        <v>1.3757999999999999</v>
      </c>
      <c r="F36" s="8">
        <v>0.878</v>
      </c>
      <c r="G36" s="8">
        <v>14.7</v>
      </c>
      <c r="H36" s="17">
        <f t="shared" si="0"/>
        <v>0.89863407620416969</v>
      </c>
    </row>
    <row r="37" spans="3:19" x14ac:dyDescent="0.25">
      <c r="C37" s="8">
        <v>28</v>
      </c>
      <c r="D37" s="15">
        <v>1.1174999999999999</v>
      </c>
      <c r="E37" s="8">
        <v>1.3774999999999999</v>
      </c>
      <c r="F37" s="8">
        <v>0.91400000000000003</v>
      </c>
      <c r="G37" s="8">
        <v>15.3</v>
      </c>
      <c r="H37" s="17">
        <f t="shared" si="0"/>
        <v>0.89485458612975399</v>
      </c>
    </row>
    <row r="38" spans="3:19" x14ac:dyDescent="0.25">
      <c r="C38" s="8">
        <v>29</v>
      </c>
      <c r="D38" s="15">
        <v>1.1222000000000001</v>
      </c>
      <c r="E38" s="8">
        <v>1.3793</v>
      </c>
      <c r="F38" s="8">
        <v>0.95099999999999996</v>
      </c>
      <c r="G38" s="8">
        <v>15.8</v>
      </c>
      <c r="H38" s="17">
        <f t="shared" si="0"/>
        <v>0.89110675458919975</v>
      </c>
    </row>
    <row r="39" spans="3:19" x14ac:dyDescent="0.25">
      <c r="C39" s="8">
        <v>30</v>
      </c>
      <c r="D39" s="15">
        <v>1.127</v>
      </c>
      <c r="E39" s="8">
        <v>1.3811</v>
      </c>
      <c r="F39" s="8">
        <v>0.98799999999999999</v>
      </c>
      <c r="G39" s="8">
        <v>16.3</v>
      </c>
      <c r="H39" s="17">
        <f t="shared" si="0"/>
        <v>0.88731144631765746</v>
      </c>
    </row>
    <row r="40" spans="3:19" x14ac:dyDescent="0.25">
      <c r="C40" s="8">
        <v>31</v>
      </c>
      <c r="D40" s="15">
        <v>1.1317999999999999</v>
      </c>
      <c r="E40" s="8">
        <v>1.3829</v>
      </c>
      <c r="F40" s="8">
        <v>1.0249999999999999</v>
      </c>
      <c r="G40" s="8">
        <v>16.899999999999999</v>
      </c>
      <c r="H40" s="17">
        <f t="shared" si="0"/>
        <v>0.88354833009365619</v>
      </c>
    </row>
    <row r="41" spans="3:19" x14ac:dyDescent="0.25">
      <c r="C41" s="8">
        <v>32</v>
      </c>
      <c r="D41" s="15">
        <v>1.1366000000000001</v>
      </c>
      <c r="E41" s="8">
        <v>1.3847</v>
      </c>
      <c r="F41" s="8">
        <v>1.0629999999999999</v>
      </c>
      <c r="G41" s="8">
        <v>17.5</v>
      </c>
      <c r="H41" s="17">
        <f t="shared" si="0"/>
        <v>0.87981699806440261</v>
      </c>
    </row>
    <row r="42" spans="3:19" x14ac:dyDescent="0.25">
      <c r="C42" s="8">
        <v>33</v>
      </c>
      <c r="D42" s="15">
        <v>1.1415</v>
      </c>
      <c r="E42" s="8">
        <v>1.3865000000000001</v>
      </c>
      <c r="F42" s="8">
        <v>1.1000000000000001</v>
      </c>
      <c r="G42" s="8">
        <v>18</v>
      </c>
      <c r="H42" s="17">
        <f t="shared" si="0"/>
        <v>0.8760402978537013</v>
      </c>
    </row>
    <row r="43" spans="3:19" x14ac:dyDescent="0.25">
      <c r="C43" s="8">
        <v>34</v>
      </c>
      <c r="D43" s="15">
        <v>1.1463000000000001</v>
      </c>
      <c r="E43" s="8">
        <v>1.3883000000000001</v>
      </c>
      <c r="F43" s="8">
        <v>1.1379999999999999</v>
      </c>
      <c r="G43" s="8">
        <v>18.600000000000001</v>
      </c>
      <c r="H43" s="17">
        <f t="shared" si="0"/>
        <v>0.87237197941202116</v>
      </c>
    </row>
    <row r="44" spans="3:19" x14ac:dyDescent="0.25">
      <c r="C44" s="8">
        <v>35</v>
      </c>
      <c r="D44" s="15">
        <v>1.1513</v>
      </c>
      <c r="E44" s="8">
        <v>1.3902000000000001</v>
      </c>
      <c r="F44" s="8">
        <v>1.177</v>
      </c>
      <c r="G44" s="8">
        <v>19.100000000000001</v>
      </c>
      <c r="H44" s="17">
        <f t="shared" si="0"/>
        <v>0.86858334057152786</v>
      </c>
    </row>
    <row r="45" spans="3:19" x14ac:dyDescent="0.25">
      <c r="C45" s="8">
        <v>36</v>
      </c>
      <c r="D45" s="15">
        <v>1.1561999999999999</v>
      </c>
      <c r="E45" s="8">
        <v>1.3919999999999999</v>
      </c>
      <c r="F45" s="8">
        <v>1.216</v>
      </c>
      <c r="G45" s="8">
        <v>19.600000000000001</v>
      </c>
      <c r="H45" s="17">
        <f t="shared" si="0"/>
        <v>0.86490226604393716</v>
      </c>
    </row>
    <row r="46" spans="3:19" x14ac:dyDescent="0.25">
      <c r="C46" s="8">
        <v>37</v>
      </c>
      <c r="D46" s="15">
        <v>1.1612</v>
      </c>
      <c r="E46" s="8">
        <v>1.3938999999999999</v>
      </c>
      <c r="F46" s="8">
        <v>1.2549999999999999</v>
      </c>
      <c r="G46" s="8">
        <v>20.100000000000001</v>
      </c>
      <c r="H46" s="17">
        <f t="shared" si="0"/>
        <v>0.861178091629349</v>
      </c>
    </row>
    <row r="47" spans="3:19" x14ac:dyDescent="0.25">
      <c r="C47" s="8">
        <v>38</v>
      </c>
      <c r="D47" s="15">
        <v>1.1662999999999999</v>
      </c>
      <c r="E47" s="8">
        <v>1.3957999999999999</v>
      </c>
      <c r="F47" s="8">
        <v>1.2949999999999999</v>
      </c>
      <c r="G47" s="8">
        <v>20.7</v>
      </c>
      <c r="H47" s="17">
        <f t="shared" si="0"/>
        <v>0.85741232958929958</v>
      </c>
    </row>
    <row r="48" spans="3:19" x14ac:dyDescent="0.25">
      <c r="C48" s="8">
        <v>39</v>
      </c>
      <c r="D48" s="15">
        <v>1.1713</v>
      </c>
      <c r="E48" s="8">
        <v>1.3977999999999999</v>
      </c>
      <c r="F48" s="8">
        <v>1.3340000000000001</v>
      </c>
      <c r="G48" s="8">
        <v>21.2</v>
      </c>
      <c r="H48" s="17">
        <f t="shared" si="0"/>
        <v>0.85375224109963288</v>
      </c>
    </row>
    <row r="49" spans="3:8" x14ac:dyDescent="0.25">
      <c r="C49" s="8">
        <v>40</v>
      </c>
      <c r="D49" s="15">
        <v>1.1763999999999999</v>
      </c>
      <c r="E49" s="8">
        <v>1.3996999999999999</v>
      </c>
      <c r="F49" s="8">
        <v>1.375</v>
      </c>
      <c r="G49" s="8">
        <v>21.7</v>
      </c>
      <c r="H49" s="17">
        <f t="shared" si="0"/>
        <v>0.85005100306018366</v>
      </c>
    </row>
    <row r="50" spans="3:8" x14ac:dyDescent="0.25">
      <c r="C50" s="8">
        <v>41</v>
      </c>
      <c r="D50" s="15">
        <v>1.1816</v>
      </c>
      <c r="E50" s="8">
        <v>1.4016</v>
      </c>
      <c r="F50" s="8">
        <v>1.415</v>
      </c>
      <c r="G50" s="8">
        <v>22.3</v>
      </c>
      <c r="H50" s="17">
        <f t="shared" si="0"/>
        <v>0.84631008801624918</v>
      </c>
    </row>
    <row r="51" spans="3:8" x14ac:dyDescent="0.25">
      <c r="C51" s="8">
        <v>42</v>
      </c>
      <c r="D51" s="15">
        <v>1.1868000000000001</v>
      </c>
      <c r="E51" s="8">
        <v>1.4036</v>
      </c>
      <c r="F51" s="8">
        <v>1.456</v>
      </c>
      <c r="G51" s="8">
        <v>22.8</v>
      </c>
      <c r="H51" s="17">
        <f t="shared" si="0"/>
        <v>0.84260195483653522</v>
      </c>
    </row>
    <row r="52" spans="3:8" x14ac:dyDescent="0.25">
      <c r="C52" s="8">
        <v>43</v>
      </c>
      <c r="D52" s="15">
        <v>1.1919999999999999</v>
      </c>
      <c r="E52" s="8">
        <v>1.4056</v>
      </c>
      <c r="F52" s="8">
        <v>1.498</v>
      </c>
      <c r="G52" s="8">
        <v>23.3</v>
      </c>
      <c r="H52" s="17">
        <f t="shared" si="0"/>
        <v>0.83892617449664431</v>
      </c>
    </row>
    <row r="53" spans="3:8" x14ac:dyDescent="0.25">
      <c r="C53" s="8">
        <v>44</v>
      </c>
      <c r="D53" s="15">
        <v>1.1972</v>
      </c>
      <c r="E53" s="8">
        <v>1.4076</v>
      </c>
      <c r="F53" s="8">
        <v>1.5389999999999999</v>
      </c>
      <c r="G53" s="8">
        <v>23.9</v>
      </c>
      <c r="H53" s="17">
        <f t="shared" si="0"/>
        <v>0.83528232542599401</v>
      </c>
    </row>
    <row r="54" spans="3:8" x14ac:dyDescent="0.25">
      <c r="C54" s="8">
        <v>45</v>
      </c>
      <c r="D54" s="15">
        <v>1.2024999999999999</v>
      </c>
      <c r="E54" s="8">
        <v>1.4096</v>
      </c>
      <c r="F54" s="8">
        <v>1.581</v>
      </c>
      <c r="G54" s="8">
        <v>24.4</v>
      </c>
      <c r="H54" s="17">
        <f t="shared" si="0"/>
        <v>0.83160083160083165</v>
      </c>
    </row>
    <row r="55" spans="3:8" x14ac:dyDescent="0.25">
      <c r="C55" s="8">
        <v>46</v>
      </c>
      <c r="D55" s="15">
        <v>1.2079</v>
      </c>
      <c r="E55" s="8">
        <v>1.4117</v>
      </c>
      <c r="F55" s="8">
        <v>1.623</v>
      </c>
      <c r="G55" s="8">
        <v>25</v>
      </c>
      <c r="H55" s="17">
        <f t="shared" si="0"/>
        <v>0.82788310290586975</v>
      </c>
    </row>
    <row r="56" spans="3:8" x14ac:dyDescent="0.25">
      <c r="C56" s="8">
        <v>47</v>
      </c>
      <c r="D56" s="15">
        <v>1.2134</v>
      </c>
      <c r="E56" s="8">
        <v>1.4137</v>
      </c>
      <c r="F56" s="8"/>
      <c r="G56" s="8">
        <v>25.5</v>
      </c>
      <c r="H56" s="17">
        <f t="shared" si="0"/>
        <v>0.82413054227789684</v>
      </c>
    </row>
    <row r="57" spans="3:8" x14ac:dyDescent="0.25">
      <c r="C57" s="8">
        <v>48</v>
      </c>
      <c r="D57" s="15">
        <v>1.2185999999999999</v>
      </c>
      <c r="E57" s="8">
        <v>1.4157999999999999</v>
      </c>
      <c r="F57" s="8">
        <v>1.7090000000000001</v>
      </c>
      <c r="G57" s="8">
        <v>26</v>
      </c>
      <c r="H57" s="17">
        <f t="shared" si="0"/>
        <v>0.82061381913671427</v>
      </c>
    </row>
    <row r="58" spans="3:8" x14ac:dyDescent="0.25">
      <c r="C58" s="8">
        <v>49</v>
      </c>
      <c r="D58" s="15">
        <v>1.2241</v>
      </c>
      <c r="E58" s="8">
        <v>1.4178999999999999</v>
      </c>
      <c r="F58" s="8"/>
      <c r="G58" s="8">
        <v>26.5</v>
      </c>
      <c r="H58" s="17">
        <f t="shared" si="0"/>
        <v>0.8169267216730659</v>
      </c>
    </row>
    <row r="59" spans="3:8" x14ac:dyDescent="0.25">
      <c r="C59" s="8">
        <v>50</v>
      </c>
      <c r="D59" s="15">
        <v>1.2296</v>
      </c>
      <c r="E59" s="8">
        <v>1.4200999999999999</v>
      </c>
      <c r="F59" s="8">
        <v>1.796</v>
      </c>
      <c r="G59" s="8">
        <v>27.1</v>
      </c>
      <c r="H59" s="17">
        <f t="shared" si="0"/>
        <v>0.8132726089785296</v>
      </c>
    </row>
    <row r="60" spans="3:8" x14ac:dyDescent="0.25">
      <c r="C60" s="8">
        <v>51</v>
      </c>
      <c r="D60" s="15">
        <v>1.2351000000000001</v>
      </c>
      <c r="E60" s="8">
        <v>1.4221999999999999</v>
      </c>
      <c r="F60" s="8"/>
      <c r="G60" s="8">
        <v>27.6</v>
      </c>
      <c r="H60" s="17">
        <f t="shared" si="0"/>
        <v>0.80965104040158686</v>
      </c>
    </row>
    <row r="61" spans="3:8" x14ac:dyDescent="0.25">
      <c r="C61" s="8">
        <v>52</v>
      </c>
      <c r="D61" s="15">
        <v>1.2405999999999999</v>
      </c>
      <c r="E61" s="8">
        <v>1.4242999999999999</v>
      </c>
      <c r="F61" s="8"/>
      <c r="G61" s="8">
        <v>28.1</v>
      </c>
      <c r="H61" s="17">
        <f t="shared" si="0"/>
        <v>0.80606158310494924</v>
      </c>
    </row>
    <row r="62" spans="3:8" x14ac:dyDescent="0.25">
      <c r="C62" s="8">
        <v>53</v>
      </c>
      <c r="D62" s="15">
        <v>1.2462</v>
      </c>
      <c r="E62" s="8">
        <v>1.4265000000000001</v>
      </c>
      <c r="F62" s="8"/>
      <c r="G62" s="8">
        <v>28.7</v>
      </c>
      <c r="H62" s="17">
        <f t="shared" si="0"/>
        <v>0.80243941582410527</v>
      </c>
    </row>
    <row r="63" spans="3:8" x14ac:dyDescent="0.25">
      <c r="C63" s="8">
        <v>54</v>
      </c>
      <c r="D63" s="15">
        <v>1.2519</v>
      </c>
      <c r="E63" s="8">
        <v>1.4286000000000001</v>
      </c>
      <c r="F63" s="8"/>
      <c r="G63" s="8">
        <v>29.2</v>
      </c>
      <c r="H63" s="17">
        <f t="shared" si="0"/>
        <v>0.79878584551481746</v>
      </c>
    </row>
    <row r="64" spans="3:8" x14ac:dyDescent="0.25">
      <c r="C64" s="8">
        <v>55</v>
      </c>
      <c r="D64" s="15">
        <v>1.2575000000000001</v>
      </c>
      <c r="E64" s="8">
        <v>1.4307000000000001</v>
      </c>
      <c r="F64" s="8">
        <v>2.02</v>
      </c>
      <c r="G64" s="8">
        <v>29.7</v>
      </c>
      <c r="H64" s="17">
        <f t="shared" si="0"/>
        <v>0.79522862823061624</v>
      </c>
    </row>
    <row r="65" spans="3:8" x14ac:dyDescent="0.25">
      <c r="C65" s="8">
        <v>56</v>
      </c>
      <c r="D65" s="15">
        <v>1.2632000000000001</v>
      </c>
      <c r="E65" s="8">
        <v>1.4330000000000001</v>
      </c>
      <c r="F65" s="8"/>
      <c r="G65" s="8">
        <v>30.3</v>
      </c>
      <c r="H65" s="17">
        <f t="shared" si="0"/>
        <v>0.79164027865737807</v>
      </c>
    </row>
    <row r="66" spans="3:8" x14ac:dyDescent="0.25">
      <c r="C66" s="8">
        <v>57</v>
      </c>
      <c r="D66" s="15">
        <v>1.2689999999999999</v>
      </c>
      <c r="E66" s="8">
        <v>1.4352</v>
      </c>
      <c r="F66" s="8"/>
      <c r="G66" s="8">
        <v>30.8</v>
      </c>
      <c r="H66" s="17">
        <f t="shared" si="0"/>
        <v>0.78802206461780933</v>
      </c>
    </row>
    <row r="67" spans="3:8" x14ac:dyDescent="0.25">
      <c r="C67" s="8">
        <v>58</v>
      </c>
      <c r="D67" s="15">
        <v>1.2747999999999999</v>
      </c>
      <c r="E67" s="8">
        <v>1.4374</v>
      </c>
      <c r="F67" s="8"/>
      <c r="G67" s="8">
        <v>31.3</v>
      </c>
      <c r="H67" s="17">
        <f t="shared" si="0"/>
        <v>0.78443677439598369</v>
      </c>
    </row>
    <row r="68" spans="3:8" x14ac:dyDescent="0.25">
      <c r="C68" s="8">
        <v>59</v>
      </c>
      <c r="D68" s="15">
        <v>1.2806</v>
      </c>
      <c r="E68" s="8">
        <v>1.4397</v>
      </c>
      <c r="F68" s="8"/>
      <c r="G68" s="8">
        <v>31.8</v>
      </c>
      <c r="H68" s="17">
        <f t="shared" si="0"/>
        <v>0.78088396064344845</v>
      </c>
    </row>
    <row r="69" spans="3:8" x14ac:dyDescent="0.25">
      <c r="C69" s="8">
        <v>60</v>
      </c>
      <c r="D69" s="15">
        <v>1.2865</v>
      </c>
      <c r="E69" s="8">
        <v>1.4418</v>
      </c>
      <c r="F69" s="8">
        <v>2.2549999999999999</v>
      </c>
      <c r="G69" s="8">
        <v>32.299999999999997</v>
      </c>
      <c r="H69" s="17">
        <f t="shared" si="0"/>
        <v>0.77730275942479599</v>
      </c>
    </row>
    <row r="70" spans="3:8" x14ac:dyDescent="0.25">
      <c r="C70" s="8">
        <v>61</v>
      </c>
      <c r="D70" s="15">
        <v>1.2924</v>
      </c>
      <c r="E70" s="8">
        <v>1.4441999999999999</v>
      </c>
      <c r="F70" s="8"/>
      <c r="G70" s="8">
        <v>32.799999999999997</v>
      </c>
      <c r="H70" s="17">
        <f t="shared" si="0"/>
        <v>0.77375425564840605</v>
      </c>
    </row>
    <row r="71" spans="3:8" x14ac:dyDescent="0.25">
      <c r="C71" s="8">
        <v>62</v>
      </c>
      <c r="D71" s="15">
        <v>1.2983</v>
      </c>
      <c r="E71" s="8">
        <v>1.4464999999999999</v>
      </c>
      <c r="F71" s="8"/>
      <c r="G71" s="8">
        <v>33.299999999999997</v>
      </c>
      <c r="H71" s="17">
        <f t="shared" si="0"/>
        <v>0.7702380035430948</v>
      </c>
    </row>
    <row r="72" spans="3:8" x14ac:dyDescent="0.25">
      <c r="C72" s="8">
        <v>63</v>
      </c>
      <c r="D72" s="15">
        <v>1.3043</v>
      </c>
      <c r="E72" s="8">
        <v>1.4488000000000001</v>
      </c>
      <c r="F72" s="8"/>
      <c r="G72" s="8">
        <v>33.799999999999997</v>
      </c>
      <c r="H72" s="17">
        <f t="shared" si="0"/>
        <v>0.7666947788085563</v>
      </c>
    </row>
    <row r="73" spans="3:8" x14ac:dyDescent="0.25">
      <c r="C73" s="8">
        <v>64</v>
      </c>
      <c r="D73" s="15">
        <v>1.3103</v>
      </c>
      <c r="E73" s="8">
        <v>1.4511000000000001</v>
      </c>
      <c r="F73" s="8"/>
      <c r="G73" s="8">
        <v>34.299999999999997</v>
      </c>
      <c r="H73" s="17">
        <f t="shared" si="0"/>
        <v>0.76318400366328321</v>
      </c>
    </row>
    <row r="74" spans="3:8" x14ac:dyDescent="0.25">
      <c r="C74" s="8">
        <v>65</v>
      </c>
      <c r="D74" s="15">
        <v>1.3163</v>
      </c>
      <c r="E74" s="8">
        <v>1.4532</v>
      </c>
      <c r="F74" s="8">
        <v>2.5</v>
      </c>
      <c r="G74" s="8">
        <v>34.799999999999997</v>
      </c>
      <c r="H74" s="17">
        <f t="shared" si="0"/>
        <v>0.75970523436906479</v>
      </c>
    </row>
    <row r="75" spans="3:8" x14ac:dyDescent="0.25">
      <c r="C75" s="8">
        <v>66</v>
      </c>
      <c r="D75" s="15">
        <v>1.3224</v>
      </c>
      <c r="E75" s="8">
        <v>1.4558</v>
      </c>
      <c r="F75" s="8"/>
      <c r="G75" s="8">
        <v>35.4</v>
      </c>
      <c r="H75" s="17">
        <f t="shared" ref="H75" si="1">1/D75</f>
        <v>0.7562008469449486</v>
      </c>
    </row>
  </sheetData>
  <mergeCells count="9">
    <mergeCell ref="J21:S22"/>
    <mergeCell ref="J23:S24"/>
    <mergeCell ref="H8:H9"/>
    <mergeCell ref="J11:S12"/>
    <mergeCell ref="J17:S18"/>
    <mergeCell ref="J13:L13"/>
    <mergeCell ref="J14:L14"/>
    <mergeCell ref="J15:L15"/>
    <mergeCell ref="J16:L16"/>
  </mergeCells>
  <hyperlinks>
    <hyperlink ref="B4" r:id="rId1" xr:uid="{8E1581E4-4A11-42D2-8932-1B3FE53DBF07}"/>
  </hyperlinks>
  <pageMargins left="0.25" right="0.25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 Niederwanger</dc:creator>
  <cp:lastModifiedBy>Günther Niederwanger</cp:lastModifiedBy>
  <cp:lastPrinted>2018-03-08T15:25:00Z</cp:lastPrinted>
  <dcterms:created xsi:type="dcterms:W3CDTF">2018-03-08T12:32:48Z</dcterms:created>
  <dcterms:modified xsi:type="dcterms:W3CDTF">2018-03-08T15:42:15Z</dcterms:modified>
</cp:coreProperties>
</file>