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nietzko\Desktop\"/>
    </mc:Choice>
  </mc:AlternateContent>
  <bookViews>
    <workbookView xWindow="0" yWindow="0" windowWidth="19200" windowHeight="11535"/>
  </bookViews>
  <sheets>
    <sheet name="GewinnaufschlagStaffelStück" sheetId="3" r:id="rId1"/>
  </sheets>
  <calcPr calcId="171027"/>
  <fileRecoveryPr repairLoad="1"/>
</workbook>
</file>

<file path=xl/calcChain.xml><?xml version="1.0" encoding="utf-8"?>
<calcChain xmlns="http://schemas.openxmlformats.org/spreadsheetml/2006/main">
  <c r="D6" i="3" l="1"/>
  <c r="E21" i="3" l="1"/>
  <c r="D22" i="3"/>
  <c r="C21" i="3" l="1"/>
  <c r="D21" i="3"/>
  <c r="D23" i="3" s="1"/>
  <c r="D24" i="3" s="1"/>
  <c r="F21" i="3"/>
  <c r="G21" i="3"/>
  <c r="H21" i="3"/>
  <c r="I21" i="3"/>
  <c r="B21" i="3"/>
  <c r="D8" i="3"/>
  <c r="E22" i="3"/>
  <c r="D4" i="3"/>
  <c r="B10" i="3"/>
  <c r="I22" i="3" l="1"/>
  <c r="I23" i="3" s="1"/>
  <c r="I24" i="3" s="1"/>
  <c r="I25" i="3" s="1"/>
  <c r="D25" i="3"/>
  <c r="G22" i="3"/>
  <c r="G23" i="3" s="1"/>
  <c r="G24" i="3" s="1"/>
  <c r="G25" i="3" s="1"/>
  <c r="H22" i="3"/>
  <c r="H23" i="3" s="1"/>
  <c r="H24" i="3" s="1"/>
  <c r="H25" i="3" s="1"/>
  <c r="E23" i="3"/>
  <c r="E24" i="3" s="1"/>
  <c r="E25" i="3" s="1"/>
  <c r="F22" i="3"/>
  <c r="F23" i="3" s="1"/>
  <c r="F24" i="3" s="1"/>
  <c r="F25" i="3" s="1"/>
  <c r="C22" i="3"/>
  <c r="C23" i="3" s="1"/>
  <c r="C24" i="3" s="1"/>
  <c r="C25" i="3" s="1"/>
  <c r="B22" i="3"/>
  <c r="B23" i="3" s="1"/>
  <c r="B24" i="3" s="1"/>
  <c r="B25" i="3" s="1"/>
</calcChain>
</file>

<file path=xl/sharedStrings.xml><?xml version="1.0" encoding="utf-8"?>
<sst xmlns="http://schemas.openxmlformats.org/spreadsheetml/2006/main" count="15" uniqueCount="13">
  <si>
    <t>y-Achse</t>
  </si>
  <si>
    <t>x-Achse</t>
  </si>
  <si>
    <t>Gewinnaufschlag %</t>
  </si>
  <si>
    <t>(y2-y1)/(x2-x1)</t>
  </si>
  <si>
    <t>Gewinnaufschlag Stück</t>
  </si>
  <si>
    <t>Produktionskosten €</t>
  </si>
  <si>
    <t>y-Achsenabschnitt</t>
  </si>
  <si>
    <t>Produktionskosten</t>
  </si>
  <si>
    <t>Steigung (m)</t>
  </si>
  <si>
    <t>y = (m*x)+b</t>
  </si>
  <si>
    <t>Gewinnaufschlag (sverweis)</t>
  </si>
  <si>
    <t>Gewinnaufschlag, dezimal</t>
  </si>
  <si>
    <t>Brutto-VK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</si>
</sst>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164" formatCode="0.000"/>
    <numFmt numFmtId="165" formatCode="_-* #,##0.0000\ &quot;€&quot;_-;\-* #,##0.0000\ &quot;€&quot;_-;_-* &quot;-&quot;??\ &quot;€&quot;_-;_-@_-"/>
    <numFmt numFmtId="166" formatCode="0.0"/>
    <numFmt numFmtId="167" formatCode="0.00000"/>
    <numFmt numFmtId="168" formatCode="0.000000"/>
    <numFmt numFmtId="169" formatCode="0.00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/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NumberForma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NumberFormat="1" applyFont="1" applyAlignment="1">
      <alignment horizontal="center"/>
    </xf>
    <xf numFmtId="2" fontId="0" fillId="0" borderId="0" xfId="0" applyNumberFormat="1" applyFont="1" applyBorder="1"/>
    <xf numFmtId="2" fontId="0" fillId="0" borderId="0" xfId="0" applyNumberFormat="1" applyFont="1" applyBorder="1" applyAlignment="1">
      <alignment horizontal="center"/>
    </xf>
    <xf numFmtId="2" fontId="0" fillId="0" borderId="0" xfId="0" applyNumberFormat="1" applyBorder="1"/>
    <xf numFmtId="2" fontId="0" fillId="0" borderId="0" xfId="0" applyNumberFormat="1" applyFont="1" applyFill="1"/>
    <xf numFmtId="2" fontId="0" fillId="0" borderId="0" xfId="0" applyNumberFormat="1" applyFont="1" applyFill="1" applyAlignment="1">
      <alignment horizontal="center"/>
    </xf>
    <xf numFmtId="2" fontId="0" fillId="0" borderId="0" xfId="0" applyNumberFormat="1" applyFill="1"/>
    <xf numFmtId="165" fontId="0" fillId="0" borderId="0" xfId="2" applyNumberFormat="1" applyFont="1" applyAlignment="1">
      <alignment horizontal="center"/>
    </xf>
    <xf numFmtId="165" fontId="0" fillId="0" borderId="0" xfId="2" applyNumberFormat="1" applyFont="1"/>
    <xf numFmtId="166" fontId="0" fillId="0" borderId="0" xfId="0" applyNumberFormat="1" applyFont="1" applyAlignment="1">
      <alignment horizontal="center"/>
    </xf>
    <xf numFmtId="167" fontId="0" fillId="0" borderId="0" xfId="0" applyNumberFormat="1" applyFont="1" applyAlignment="1">
      <alignment horizontal="center"/>
    </xf>
    <xf numFmtId="164" fontId="0" fillId="0" borderId="0" xfId="0" applyNumberFormat="1" applyFill="1" applyAlignment="1">
      <alignment horizontal="right"/>
    </xf>
    <xf numFmtId="164" fontId="0" fillId="0" borderId="0" xfId="0" applyNumberFormat="1" applyFill="1" applyBorder="1" applyAlignment="1">
      <alignment horizontal="right"/>
    </xf>
    <xf numFmtId="164" fontId="3" fillId="0" borderId="0" xfId="0" applyNumberFormat="1" applyFont="1" applyFill="1" applyAlignment="1">
      <alignment horizontal="right"/>
    </xf>
    <xf numFmtId="9" fontId="0" fillId="0" borderId="0" xfId="1" applyFont="1" applyBorder="1"/>
    <xf numFmtId="167" fontId="0" fillId="0" borderId="0" xfId="0" applyNumberFormat="1" applyFont="1" applyAlignment="1">
      <alignment horizontal="right" vertical="center"/>
    </xf>
    <xf numFmtId="167" fontId="0" fillId="0" borderId="0" xfId="0" applyNumberFormat="1" applyAlignment="1">
      <alignment horizontal="right" vertical="center"/>
    </xf>
    <xf numFmtId="167" fontId="0" fillId="0" borderId="0" xfId="2" applyNumberFormat="1" applyFont="1" applyAlignment="1">
      <alignment horizontal="right"/>
    </xf>
    <xf numFmtId="164" fontId="0" fillId="0" borderId="0" xfId="0" applyNumberFormat="1" applyFont="1" applyBorder="1"/>
    <xf numFmtId="168" fontId="3" fillId="0" borderId="0" xfId="0" applyNumberFormat="1" applyFont="1" applyFill="1" applyAlignment="1">
      <alignment horizontal="right"/>
    </xf>
    <xf numFmtId="167" fontId="0" fillId="0" borderId="0" xfId="0" applyNumberFormat="1" applyFont="1" applyAlignment="1">
      <alignment horizontal="right"/>
    </xf>
    <xf numFmtId="167" fontId="0" fillId="0" borderId="0" xfId="0" applyNumberFormat="1" applyAlignment="1">
      <alignment horizontal="right"/>
    </xf>
    <xf numFmtId="167" fontId="0" fillId="0" borderId="0" xfId="0" applyNumberFormat="1" applyBorder="1" applyAlignment="1">
      <alignment horizontal="right"/>
    </xf>
    <xf numFmtId="164" fontId="0" fillId="2" borderId="0" xfId="0" applyNumberFormat="1" applyFill="1" applyAlignment="1">
      <alignment horizontal="right"/>
    </xf>
    <xf numFmtId="0" fontId="1" fillId="0" borderId="0" xfId="0" applyFont="1" applyAlignment="1">
      <alignment horizontal="center" vertical="center"/>
    </xf>
    <xf numFmtId="168" fontId="0" fillId="0" borderId="0" xfId="1" applyNumberFormat="1" applyFont="1" applyFill="1" applyAlignment="1">
      <alignment horizontal="right"/>
    </xf>
    <xf numFmtId="169" fontId="0" fillId="0" borderId="0" xfId="1" applyNumberFormat="1" applyFont="1" applyFill="1" applyAlignment="1">
      <alignment horizontal="right"/>
    </xf>
    <xf numFmtId="164" fontId="0" fillId="0" borderId="0" xfId="1" applyNumberFormat="1" applyFont="1" applyFill="1" applyAlignment="1">
      <alignment horizontal="right"/>
    </xf>
    <xf numFmtId="168" fontId="0" fillId="3" borderId="0" xfId="1" applyNumberFormat="1" applyFont="1" applyFill="1" applyAlignment="1">
      <alignment horizontal="right"/>
    </xf>
    <xf numFmtId="44" fontId="0" fillId="4" borderId="0" xfId="2" applyFont="1" applyFill="1" applyAlignment="1">
      <alignment horizontal="right"/>
    </xf>
    <xf numFmtId="0" fontId="0" fillId="4" borderId="0" xfId="0" applyFill="1"/>
    <xf numFmtId="164" fontId="0" fillId="4" borderId="0" xfId="0" applyNumberFormat="1" applyFill="1" applyBorder="1" applyAlignment="1">
      <alignment horizontal="right"/>
    </xf>
    <xf numFmtId="164" fontId="0" fillId="4" borderId="0" xfId="0" applyNumberFormat="1" applyFill="1" applyAlignment="1">
      <alignment horizontal="right"/>
    </xf>
  </cellXfs>
  <cellStyles count="3">
    <cellStyle name="Prozent" xfId="1" builtinId="5"/>
    <cellStyle name="Standard" xfId="0" builtinId="0"/>
    <cellStyle name="Währung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232920549360861"/>
          <c:y val="7.6505831956462822E-2"/>
          <c:w val="0.71336661864635342"/>
          <c:h val="0.74240401438968184"/>
        </c:manualLayout>
      </c:layout>
      <c:scatterChart>
        <c:scatterStyle val="lineMarker"/>
        <c:varyColors val="0"/>
        <c:ser>
          <c:idx val="0"/>
          <c:order val="0"/>
          <c:xVal>
            <c:numRef>
              <c:f>GewinnaufschlagStaffelStück!$A$4:$A$10</c:f>
              <c:numCache>
                <c:formatCode>0.00000</c:formatCode>
                <c:ptCount val="7"/>
                <c:pt idx="0">
                  <c:v>0</c:v>
                </c:pt>
                <c:pt idx="1">
                  <c:v>3</c:v>
                </c:pt>
                <c:pt idx="2">
                  <c:v>3.0009999999999999</c:v>
                </c:pt>
                <c:pt idx="3">
                  <c:v>100</c:v>
                </c:pt>
                <c:pt idx="4">
                  <c:v>100.001</c:v>
                </c:pt>
                <c:pt idx="5">
                  <c:v>2500</c:v>
                </c:pt>
                <c:pt idx="6">
                  <c:v>2500.0010000000002</c:v>
                </c:pt>
              </c:numCache>
            </c:numRef>
          </c:xVal>
          <c:yVal>
            <c:numRef>
              <c:f>GewinnaufschlagStaffelStück!$C$4:$C$10</c:f>
              <c:numCache>
                <c:formatCode>0.00000</c:formatCode>
                <c:ptCount val="7"/>
                <c:pt idx="0">
                  <c:v>1000</c:v>
                </c:pt>
                <c:pt idx="1">
                  <c:v>600</c:v>
                </c:pt>
                <c:pt idx="2">
                  <c:v>600</c:v>
                </c:pt>
                <c:pt idx="3">
                  <c:v>250</c:v>
                </c:pt>
                <c:pt idx="4">
                  <c:v>250</c:v>
                </c:pt>
                <c:pt idx="5">
                  <c:v>60</c:v>
                </c:pt>
                <c:pt idx="6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AA-483F-9008-950699B401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115712"/>
        <c:axId val="72117632"/>
      </c:scatterChart>
      <c:valAx>
        <c:axId val="72115712"/>
        <c:scaling>
          <c:orientation val="minMax"/>
        </c:scaling>
        <c:delete val="0"/>
        <c:axPos val="b"/>
        <c:title>
          <c:overlay val="0"/>
        </c:title>
        <c:numFmt formatCode="0.00000" sourceLinked="1"/>
        <c:majorTickMark val="none"/>
        <c:minorTickMark val="none"/>
        <c:tickLblPos val="nextTo"/>
        <c:crossAx val="72117632"/>
        <c:crosses val="autoZero"/>
        <c:crossBetween val="midCat"/>
      </c:valAx>
      <c:valAx>
        <c:axId val="72117632"/>
        <c:scaling>
          <c:orientation val="minMax"/>
        </c:scaling>
        <c:delete val="0"/>
        <c:axPos val="l"/>
        <c:majorGridlines/>
        <c:title>
          <c:overlay val="0"/>
        </c:title>
        <c:numFmt formatCode="0.00000" sourceLinked="1"/>
        <c:majorTickMark val="none"/>
        <c:minorTickMark val="none"/>
        <c:tickLblPos val="nextTo"/>
        <c:crossAx val="7211571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219074</xdr:colOff>
      <xdr:row>0</xdr:row>
      <xdr:rowOff>142873</xdr:rowOff>
    </xdr:from>
    <xdr:to>
      <xdr:col>10</xdr:col>
      <xdr:colOff>38100</xdr:colOff>
      <xdr:row>16</xdr:row>
      <xdr:rowOff>38100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workbookViewId="0">
      <selection activeCell="D31" sqref="D31"/>
    </sheetView>
  </sheetViews>
  <sheetFormatPr baseColWidth="10" defaultRowHeight="15" x14ac:dyDescent="0.25"/>
  <cols>
    <col min="1" max="1" width="25.42578125" customWidth="1"/>
    <col min="2" max="2" width="18.85546875" bestFit="1" customWidth="1"/>
    <col min="3" max="3" width="19.28515625" style="8" customWidth="1"/>
    <col min="4" max="4" width="16.42578125" customWidth="1"/>
    <col min="5" max="5" width="17.28515625" customWidth="1"/>
    <col min="6" max="7" width="14.140625" bestFit="1" customWidth="1"/>
    <col min="8" max="8" width="15.42578125" customWidth="1"/>
    <col min="9" max="9" width="18.5703125" customWidth="1"/>
    <col min="10" max="10" width="14.5703125" bestFit="1" customWidth="1"/>
    <col min="11" max="16" width="11.42578125" customWidth="1"/>
    <col min="17" max="17" width="15.5703125" bestFit="1" customWidth="1"/>
  </cols>
  <sheetData>
    <row r="1" spans="1:15" x14ac:dyDescent="0.25">
      <c r="A1" s="35" t="s">
        <v>4</v>
      </c>
      <c r="B1" s="35"/>
      <c r="C1" s="7"/>
      <c r="D1" s="6"/>
    </row>
    <row r="2" spans="1:15" ht="30" x14ac:dyDescent="0.25">
      <c r="A2" s="3" t="s">
        <v>5</v>
      </c>
      <c r="C2" s="4" t="s">
        <v>2</v>
      </c>
      <c r="D2" s="8" t="s">
        <v>8</v>
      </c>
      <c r="E2" s="4" t="s">
        <v>6</v>
      </c>
      <c r="F2" s="2"/>
      <c r="G2" s="2"/>
      <c r="H2" s="2"/>
      <c r="I2" s="2"/>
      <c r="J2" s="2"/>
      <c r="K2" s="2"/>
    </row>
    <row r="3" spans="1:15" x14ac:dyDescent="0.25">
      <c r="A3" s="10" t="s">
        <v>1</v>
      </c>
      <c r="C3" s="10" t="s">
        <v>0</v>
      </c>
      <c r="D3" s="11" t="s">
        <v>3</v>
      </c>
      <c r="E3" s="10" t="s">
        <v>9</v>
      </c>
    </row>
    <row r="4" spans="1:15" x14ac:dyDescent="0.25">
      <c r="A4" s="26">
        <v>0</v>
      </c>
      <c r="B4" s="27">
        <v>2.9999899999999999</v>
      </c>
      <c r="C4" s="31">
        <v>1000</v>
      </c>
      <c r="D4" s="31">
        <f>SUM(C6-C4)/(A6-A4)</f>
        <v>-133.28890369876709</v>
      </c>
      <c r="E4" s="32"/>
      <c r="L4" s="18"/>
      <c r="M4" s="19"/>
      <c r="N4" s="20"/>
      <c r="O4" s="21"/>
    </row>
    <row r="5" spans="1:15" x14ac:dyDescent="0.25">
      <c r="A5" s="27">
        <v>3</v>
      </c>
      <c r="B5" s="27">
        <v>3</v>
      </c>
      <c r="C5" s="32">
        <v>600</v>
      </c>
      <c r="D5" s="32">
        <v>0</v>
      </c>
      <c r="E5" s="32"/>
      <c r="L5" s="18"/>
      <c r="M5" s="19"/>
      <c r="N5" s="20"/>
      <c r="O5" s="21"/>
    </row>
    <row r="6" spans="1:15" x14ac:dyDescent="0.25">
      <c r="A6" s="26">
        <v>3.0009999999999999</v>
      </c>
      <c r="B6" s="27">
        <v>99.999989999999997</v>
      </c>
      <c r="C6" s="31">
        <v>600</v>
      </c>
      <c r="D6" s="31">
        <f>SUM(C8-C6)/(A8-A6)</f>
        <v>-3.6082474226804124</v>
      </c>
      <c r="E6" s="32"/>
      <c r="F6" s="1"/>
      <c r="G6" s="1"/>
      <c r="H6" s="1"/>
      <c r="I6" s="1"/>
      <c r="J6" s="1"/>
      <c r="K6" s="1"/>
      <c r="L6" s="18"/>
      <c r="M6" s="19"/>
      <c r="N6" s="20"/>
      <c r="O6" s="21"/>
    </row>
    <row r="7" spans="1:15" x14ac:dyDescent="0.25">
      <c r="A7" s="26">
        <v>100</v>
      </c>
      <c r="B7" s="27">
        <v>100</v>
      </c>
      <c r="C7" s="31">
        <v>250</v>
      </c>
      <c r="D7" s="31">
        <v>0</v>
      </c>
      <c r="E7" s="32"/>
      <c r="F7" s="1"/>
      <c r="G7" s="1"/>
      <c r="H7" s="1"/>
      <c r="I7" s="1"/>
      <c r="J7" s="1"/>
      <c r="K7" s="1"/>
      <c r="L7" s="18"/>
      <c r="M7" s="19"/>
      <c r="N7" s="20"/>
      <c r="O7" s="21"/>
    </row>
    <row r="8" spans="1:15" x14ac:dyDescent="0.25">
      <c r="A8" s="26">
        <v>100.001</v>
      </c>
      <c r="B8" s="27">
        <v>2499.9999899999998</v>
      </c>
      <c r="C8" s="31">
        <v>250</v>
      </c>
      <c r="D8" s="31">
        <f>SUM(C10-C8)/(A10-A8)</f>
        <v>-7.9166666666666663E-2</v>
      </c>
      <c r="E8" s="31"/>
      <c r="F8" s="1"/>
      <c r="G8" s="1"/>
      <c r="H8" s="1"/>
      <c r="I8" s="1"/>
      <c r="J8" s="1"/>
      <c r="K8" s="1"/>
      <c r="L8" s="18"/>
      <c r="M8" s="19"/>
      <c r="N8" s="20"/>
      <c r="O8" s="21"/>
    </row>
    <row r="9" spans="1:15" x14ac:dyDescent="0.25">
      <c r="A9" s="28">
        <v>2500</v>
      </c>
      <c r="B9" s="28">
        <v>2500</v>
      </c>
      <c r="C9" s="31">
        <v>60</v>
      </c>
      <c r="D9" s="31">
        <v>0</v>
      </c>
      <c r="E9" s="32"/>
      <c r="F9" s="1"/>
      <c r="G9" s="1"/>
      <c r="H9" s="1"/>
      <c r="I9" s="1"/>
      <c r="J9" s="1"/>
      <c r="K9" s="1"/>
      <c r="L9" s="18"/>
      <c r="M9" s="19"/>
      <c r="N9" s="20"/>
      <c r="O9" s="21"/>
    </row>
    <row r="10" spans="1:15" x14ac:dyDescent="0.25">
      <c r="A10" s="28">
        <v>2500.0010000000002</v>
      </c>
      <c r="B10" s="28">
        <f>10^300</f>
        <v>1.0000000000000001E+300</v>
      </c>
      <c r="C10" s="31">
        <v>60</v>
      </c>
      <c r="D10" s="31">
        <v>0</v>
      </c>
      <c r="E10" s="33"/>
      <c r="F10" s="1"/>
      <c r="G10" s="1"/>
      <c r="H10" s="1"/>
      <c r="I10" s="1"/>
      <c r="J10" s="1"/>
      <c r="K10" s="1"/>
      <c r="L10" s="18"/>
      <c r="M10" s="18"/>
      <c r="N10" s="20"/>
      <c r="O10" s="21"/>
    </row>
    <row r="11" spans="1:15" x14ac:dyDescent="0.25">
      <c r="A11" s="12"/>
      <c r="B11" s="29"/>
      <c r="C11" s="13"/>
      <c r="D11" s="14"/>
      <c r="E11" s="1"/>
      <c r="F11" s="1"/>
      <c r="G11" s="1"/>
      <c r="H11" s="1"/>
      <c r="I11" s="1"/>
      <c r="J11" s="1"/>
      <c r="K11" s="1"/>
    </row>
    <row r="12" spans="1:15" x14ac:dyDescent="0.25">
      <c r="A12" s="12"/>
      <c r="B12" s="12"/>
      <c r="C12" s="13"/>
      <c r="D12" s="14"/>
      <c r="E12" s="1"/>
      <c r="F12" s="1"/>
      <c r="G12" s="1"/>
      <c r="H12" s="1"/>
      <c r="I12" s="1"/>
      <c r="J12" s="1"/>
      <c r="K12" s="1"/>
    </row>
    <row r="13" spans="1:15" x14ac:dyDescent="0.25">
      <c r="A13" s="12"/>
      <c r="B13" s="25"/>
      <c r="C13" s="13"/>
      <c r="D13" s="14"/>
      <c r="E13" s="1"/>
      <c r="F13" s="1"/>
      <c r="G13" s="1"/>
      <c r="H13" s="1"/>
      <c r="I13" s="1"/>
      <c r="J13" s="1"/>
      <c r="K13" s="1"/>
    </row>
    <row r="14" spans="1:15" x14ac:dyDescent="0.25">
      <c r="A14" s="12"/>
      <c r="B14" s="12"/>
      <c r="C14" s="13"/>
      <c r="D14" s="14"/>
      <c r="E14" s="1"/>
      <c r="F14" s="1"/>
      <c r="G14" s="1"/>
      <c r="H14" s="1"/>
      <c r="I14" s="1"/>
      <c r="J14" s="1"/>
      <c r="K14" s="1"/>
    </row>
    <row r="15" spans="1:15" x14ac:dyDescent="0.25">
      <c r="A15" s="15"/>
      <c r="B15" s="15"/>
      <c r="C15" s="16"/>
      <c r="D15" s="17"/>
      <c r="F15" s="1"/>
      <c r="G15" s="1"/>
      <c r="H15" s="1"/>
      <c r="I15" s="1"/>
      <c r="J15" s="1"/>
      <c r="K15" s="1"/>
    </row>
    <row r="16" spans="1:15" x14ac:dyDescent="0.25">
      <c r="A16" s="15"/>
      <c r="B16" s="15"/>
      <c r="C16" s="16"/>
      <c r="D16" s="17"/>
      <c r="F16" s="1"/>
      <c r="G16" s="1"/>
      <c r="H16" s="1"/>
      <c r="I16" s="1"/>
      <c r="J16" s="1"/>
      <c r="K16" s="1"/>
    </row>
    <row r="17" spans="1:17" x14ac:dyDescent="0.25">
      <c r="A17" s="15"/>
      <c r="B17" s="15"/>
      <c r="C17" s="16"/>
      <c r="D17" s="17"/>
      <c r="F17" s="1"/>
      <c r="G17" s="1"/>
      <c r="H17" s="1"/>
      <c r="I17" s="1"/>
      <c r="J17" s="1"/>
      <c r="K17" s="1"/>
    </row>
    <row r="18" spans="1:17" x14ac:dyDescent="0.25">
      <c r="A18" s="5"/>
      <c r="B18" s="5"/>
      <c r="C18" s="9"/>
      <c r="D18" s="5"/>
      <c r="F18" s="1"/>
      <c r="G18" s="1"/>
      <c r="H18" s="1"/>
      <c r="I18" s="1"/>
      <c r="J18" s="1"/>
      <c r="K18" s="1"/>
    </row>
    <row r="19" spans="1:17" x14ac:dyDescent="0.25">
      <c r="A19" s="5"/>
      <c r="B19" s="22"/>
      <c r="C19" s="22"/>
      <c r="D19" s="43"/>
      <c r="E19" s="22"/>
      <c r="F19" s="22"/>
      <c r="G19" s="23"/>
      <c r="H19" s="42"/>
      <c r="I19" s="23"/>
      <c r="J19" s="23"/>
      <c r="K19" s="23"/>
      <c r="L19" s="23"/>
      <c r="M19" s="23"/>
      <c r="N19" s="23"/>
      <c r="O19" s="23"/>
      <c r="P19" s="23"/>
      <c r="Q19" s="23"/>
    </row>
    <row r="20" spans="1:17" x14ac:dyDescent="0.25">
      <c r="A20" s="5" t="s">
        <v>7</v>
      </c>
      <c r="B20" s="34">
        <v>2.99</v>
      </c>
      <c r="C20" s="34">
        <v>3</v>
      </c>
      <c r="D20" s="34">
        <v>3.01</v>
      </c>
      <c r="E20" s="34">
        <v>3.06</v>
      </c>
      <c r="F20" s="34">
        <v>99.99</v>
      </c>
      <c r="G20" s="34">
        <v>100</v>
      </c>
      <c r="H20" s="34">
        <v>100.01</v>
      </c>
      <c r="I20" s="34">
        <v>103.5</v>
      </c>
      <c r="J20" s="22"/>
      <c r="K20" s="22"/>
      <c r="L20" s="22"/>
      <c r="M20" s="22"/>
      <c r="N20" s="22"/>
      <c r="O20" s="22"/>
      <c r="P20" s="22"/>
      <c r="Q20" s="22"/>
    </row>
    <row r="21" spans="1:17" x14ac:dyDescent="0.25">
      <c r="A21" t="s">
        <v>10</v>
      </c>
      <c r="B21" s="24">
        <f>VLOOKUP(B20,$A$4:$D$17,3,TRUE)</f>
        <v>1000</v>
      </c>
      <c r="C21" s="24">
        <f t="shared" ref="C21:K21" si="0">VLOOKUP(C20,$A$4:$D$17,3,TRUE)</f>
        <v>600</v>
      </c>
      <c r="D21" s="24">
        <f t="shared" si="0"/>
        <v>600</v>
      </c>
      <c r="E21" s="24">
        <f t="shared" si="0"/>
        <v>600</v>
      </c>
      <c r="F21" s="24">
        <f t="shared" si="0"/>
        <v>600</v>
      </c>
      <c r="G21" s="24">
        <f t="shared" si="0"/>
        <v>250</v>
      </c>
      <c r="H21" s="24">
        <f t="shared" si="0"/>
        <v>250</v>
      </c>
      <c r="I21" s="24">
        <f t="shared" si="0"/>
        <v>250</v>
      </c>
      <c r="J21" s="24"/>
      <c r="K21" s="24"/>
      <c r="L21" s="24"/>
      <c r="M21" s="24"/>
      <c r="N21" s="24"/>
      <c r="O21" s="24"/>
      <c r="P21" s="24"/>
      <c r="Q21" s="24"/>
    </row>
    <row r="22" spans="1:17" x14ac:dyDescent="0.25">
      <c r="A22" t="s">
        <v>8</v>
      </c>
      <c r="B22" s="30">
        <f>VLOOKUP(B20,$A$4:$D$17,4,TRUE)</f>
        <v>-133.28890369876709</v>
      </c>
      <c r="C22" s="30">
        <f t="shared" ref="C22:I22" si="1">VLOOKUP(C20,$A$4:$D$17,4,TRUE)</f>
        <v>0</v>
      </c>
      <c r="D22" s="30">
        <f t="shared" si="1"/>
        <v>-3.6082474226804124</v>
      </c>
      <c r="E22" s="30">
        <f t="shared" si="1"/>
        <v>-3.6082474226804124</v>
      </c>
      <c r="F22" s="30">
        <f t="shared" si="1"/>
        <v>-3.6082474226804124</v>
      </c>
      <c r="G22" s="30">
        <f t="shared" si="1"/>
        <v>0</v>
      </c>
      <c r="H22" s="30">
        <f t="shared" si="1"/>
        <v>-7.9166666666666663E-2</v>
      </c>
      <c r="I22" s="30">
        <f t="shared" si="1"/>
        <v>-7.9166666666666663E-2</v>
      </c>
      <c r="J22" s="30"/>
      <c r="K22" s="24"/>
      <c r="L22" s="24"/>
      <c r="M22" s="24"/>
      <c r="N22" s="24"/>
      <c r="O22" s="24"/>
      <c r="P22" s="24"/>
      <c r="Q22" s="24"/>
    </row>
    <row r="23" spans="1:17" x14ac:dyDescent="0.25">
      <c r="A23" t="s">
        <v>6</v>
      </c>
      <c r="B23" s="30">
        <f>SUM((B22*B20)+B21)</f>
        <v>601.46617794068641</v>
      </c>
      <c r="C23" s="30">
        <f t="shared" ref="C23:J23" si="2">SUM((C22*C20)+C21)</f>
        <v>600</v>
      </c>
      <c r="D23" s="30">
        <f t="shared" si="2"/>
        <v>589.13917525773195</v>
      </c>
      <c r="E23" s="30">
        <f t="shared" si="2"/>
        <v>588.95876288659792</v>
      </c>
      <c r="F23" s="30">
        <f t="shared" si="2"/>
        <v>239.21134020618558</v>
      </c>
      <c r="G23" s="30">
        <f t="shared" si="2"/>
        <v>250</v>
      </c>
      <c r="H23" s="30">
        <f t="shared" si="2"/>
        <v>242.08254166666666</v>
      </c>
      <c r="I23" s="30">
        <f t="shared" si="2"/>
        <v>241.80625000000001</v>
      </c>
      <c r="J23" s="30"/>
      <c r="K23" s="24"/>
      <c r="L23" s="24"/>
      <c r="M23" s="24"/>
      <c r="N23" s="24"/>
      <c r="O23" s="24"/>
      <c r="P23" s="24"/>
      <c r="Q23" s="24"/>
    </row>
    <row r="24" spans="1:17" x14ac:dyDescent="0.25">
      <c r="A24" t="s">
        <v>11</v>
      </c>
      <c r="B24" s="39">
        <f>SUM(B23/100)</f>
        <v>6.0146617794068638</v>
      </c>
      <c r="C24" s="39">
        <f>SUM(C23/100)</f>
        <v>6</v>
      </c>
      <c r="D24" s="39">
        <f>SUM(D23/100)</f>
        <v>5.8913917525773192</v>
      </c>
      <c r="E24" s="39">
        <f>SUM(E23/100)</f>
        <v>5.8895876288659794</v>
      </c>
      <c r="F24" s="39">
        <f>SUM(F23/100)</f>
        <v>2.392113402061856</v>
      </c>
      <c r="G24" s="39">
        <f>SUM(G23/100)</f>
        <v>2.5</v>
      </c>
      <c r="H24" s="39">
        <f>SUM(H23/100)</f>
        <v>2.4208254166666667</v>
      </c>
      <c r="I24" s="39">
        <f>SUM(I23/100)</f>
        <v>2.4180625</v>
      </c>
      <c r="J24" s="36"/>
      <c r="K24" s="37"/>
      <c r="L24" s="37"/>
      <c r="M24" s="37"/>
      <c r="N24" s="37"/>
      <c r="O24" s="37"/>
      <c r="P24" s="37"/>
      <c r="Q24" s="37"/>
    </row>
    <row r="25" spans="1:17" x14ac:dyDescent="0.25">
      <c r="A25" t="s">
        <v>12</v>
      </c>
      <c r="B25" s="40">
        <f>SUM(B20*B24)</f>
        <v>17.983838720426522</v>
      </c>
      <c r="C25" s="40">
        <f>SUM(C20*C24)</f>
        <v>18</v>
      </c>
      <c r="D25" s="40">
        <f>SUM(D20*D24)</f>
        <v>17.733089175257728</v>
      </c>
      <c r="E25" s="40">
        <f>SUM(E20*E24)</f>
        <v>18.022138144329897</v>
      </c>
      <c r="F25" s="40">
        <f>SUM(F20*F24)</f>
        <v>239.18741907216497</v>
      </c>
      <c r="G25" s="40">
        <f>SUM(G20*G24)</f>
        <v>250</v>
      </c>
      <c r="H25" s="40">
        <f>SUM(H20*H24)</f>
        <v>242.10674992083335</v>
      </c>
      <c r="I25" s="40">
        <f>SUM(I20*I24)</f>
        <v>250.26946874999999</v>
      </c>
      <c r="J25" s="38"/>
      <c r="K25" s="38"/>
      <c r="L25" s="38"/>
      <c r="M25" s="38"/>
      <c r="N25" s="38"/>
      <c r="O25" s="38"/>
      <c r="P25" s="38"/>
      <c r="Q25" s="38"/>
    </row>
    <row r="26" spans="1:17" x14ac:dyDescent="0.25">
      <c r="D26" s="41"/>
      <c r="H26" s="41"/>
      <c r="J26" s="5"/>
      <c r="K26" s="5"/>
      <c r="L26" s="5"/>
      <c r="M26" s="5"/>
      <c r="N26" s="5"/>
      <c r="O26" s="5"/>
      <c r="P26" s="5"/>
      <c r="Q26" s="5"/>
    </row>
  </sheetData>
  <mergeCells count="1">
    <mergeCell ref="A1:B1"/>
  </mergeCells>
  <pageMargins left="0.70866141732283472" right="0.70866141732283472" top="0.78740157480314965" bottom="0.78740157480314965" header="0.31496062992125984" footer="0.31496062992125984"/>
  <pageSetup paperSize="9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GewinnaufschlagStaffelStück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Konietzko</dc:creator>
  <cp:lastModifiedBy>Konietzko, Andreas</cp:lastModifiedBy>
  <cp:lastPrinted>2016-01-24T11:07:45Z</cp:lastPrinted>
  <dcterms:created xsi:type="dcterms:W3CDTF">2016-01-08T20:11:42Z</dcterms:created>
  <dcterms:modified xsi:type="dcterms:W3CDTF">2017-03-27T15:19:44Z</dcterms:modified>
</cp:coreProperties>
</file>